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otorres/SOLLIV Proyectos/Documentos/"/>
    </mc:Choice>
  </mc:AlternateContent>
  <xr:revisionPtr revIDLastSave="0" documentId="13_ncr:1_{1D9A7873-C9E5-8441-ADF7-31806E5F8B99}" xr6:coauthVersionLast="47" xr6:coauthVersionMax="47" xr10:uidLastSave="{00000000-0000-0000-0000-000000000000}"/>
  <bookViews>
    <workbookView xWindow="0" yWindow="0" windowWidth="33600" windowHeight="21000" xr2:uid="{48F05BCE-2701-D845-8D6A-A3150C2857DA}"/>
  </bookViews>
  <sheets>
    <sheet name="Herramienta" sheetId="1" r:id="rId1"/>
    <sheet name="Ejemplo textiles Rafa" sheetId="2" r:id="rId2"/>
  </sheets>
  <definedNames>
    <definedName name="_xlnm.Print_Area" localSheetId="1">'Ejemplo textiles Rafa'!$A$1:$I$34</definedName>
    <definedName name="_xlnm.Print_Area" localSheetId="0">Herramienta!$A$1:$I$34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C17" i="2"/>
  <c r="G18" i="2" s="1"/>
  <c r="G13" i="2"/>
  <c r="G14" i="2" s="1"/>
  <c r="C27" i="2" s="1"/>
  <c r="C26" i="1"/>
  <c r="C17" i="1"/>
  <c r="G18" i="1" s="1"/>
  <c r="G13" i="1"/>
  <c r="G14" i="1" s="1"/>
  <c r="C27" i="1" s="1"/>
  <c r="C28" i="1" l="1"/>
  <c r="C28" i="2"/>
  <c r="G12" i="2"/>
  <c r="G20" i="2"/>
  <c r="G22" i="2"/>
  <c r="G24" i="2" s="1"/>
  <c r="C29" i="2" s="1"/>
  <c r="G20" i="1"/>
  <c r="G22" i="1"/>
  <c r="G12" i="1"/>
  <c r="C30" i="2" l="1"/>
  <c r="C32" i="2" s="1"/>
  <c r="G24" i="1"/>
  <c r="C29" i="1" s="1"/>
  <c r="C30" i="1" s="1"/>
  <c r="C32" i="1" s="1"/>
</calcChain>
</file>

<file path=xl/sharedStrings.xml><?xml version="1.0" encoding="utf-8"?>
<sst xmlns="http://schemas.openxmlformats.org/spreadsheetml/2006/main" count="136" uniqueCount="63">
  <si>
    <t>PROYECTO META TRANSFORMA TU NEGOCIO</t>
  </si>
  <si>
    <t xml:space="preserve">HERRAMIENTA: CÁLCULO DE INVERSIONES </t>
  </si>
  <si>
    <t>Proyectos de inversión de actividades nuevas</t>
  </si>
  <si>
    <t xml:space="preserve">Favor de solamente llenar las celdas en color azul </t>
  </si>
  <si>
    <t>Las demás celdas se calculan solas con fórmulas en Excel</t>
  </si>
  <si>
    <t>Proyecto de inversión</t>
  </si>
  <si>
    <t>Monto en MXN</t>
  </si>
  <si>
    <t xml:space="preserve"> </t>
  </si>
  <si>
    <t xml:space="preserve">Inversión en equipo </t>
  </si>
  <si>
    <t>Este monto viene del presupuesto de la inversión a realizar</t>
  </si>
  <si>
    <t>Capacidad de producción anual piezas</t>
  </si>
  <si>
    <t xml:space="preserve">Este número viene de su plan de producción </t>
  </si>
  <si>
    <t>Costo inicial de recursos humanos nuevos (primer mes)</t>
  </si>
  <si>
    <t>Este monto puede quedar en blanco si la inversión no incluye emplear más personas</t>
  </si>
  <si>
    <t>Precio por pieza</t>
  </si>
  <si>
    <t>Este precio viene de su cálculo de precios para los nuevos productos o servicios (ver taller 23.09.2021)</t>
  </si>
  <si>
    <t>Capacitación para nuevas actividades (costo total)</t>
  </si>
  <si>
    <t>Se se requiere capacitar a personas para la nueva inversion integrar el costo aquí</t>
  </si>
  <si>
    <t>Costo de inversión y operativo de la nueva inversión en el primer año</t>
  </si>
  <si>
    <t>Este monto se calcula sobre costo operativo del primer año y monto de inversión inicia)</t>
  </si>
  <si>
    <t>Publicidad para nuevas actividades (primer mes)</t>
  </si>
  <si>
    <t>Este monto depende del tipo de publicidad que se requiere para iniciar la inversion y la venta de los nuevos productos</t>
  </si>
  <si>
    <t>Valor de venta</t>
  </si>
  <si>
    <t>Este monto se viene de las celdas G11 y G12</t>
  </si>
  <si>
    <t>Materia prima para iniciar nuevas actividades (primer mes)</t>
  </si>
  <si>
    <t>Este monto corresponde a la materia prima que se requiere para iniciar la nueva producción o ofrecer los nuevos servicios</t>
  </si>
  <si>
    <t>Ventas mensuales</t>
  </si>
  <si>
    <t>Este monto es la divisón de la celda G13 entre 12 meses del año, sin tomar en cuenta estaciones de alta o baja venta</t>
  </si>
  <si>
    <t xml:space="preserve">Otros </t>
  </si>
  <si>
    <t>Otros costos de inversión que podrían ser requeridos</t>
  </si>
  <si>
    <t>Otros</t>
  </si>
  <si>
    <t>Costo de inversión inicial</t>
  </si>
  <si>
    <t>Suma de todos los costos iniciales de inversión</t>
  </si>
  <si>
    <t>Financiamiento</t>
  </si>
  <si>
    <t>Costo de la inversión inicial</t>
  </si>
  <si>
    <t>Monto tomado de la celda C18</t>
  </si>
  <si>
    <t>Costo operativo mensual de actividades nuevas                  (a partir de segundo mes)</t>
  </si>
  <si>
    <t>Ahorro para enganche</t>
  </si>
  <si>
    <t xml:space="preserve">Si se usa un monto ahorroda, se puede integrar aquí </t>
  </si>
  <si>
    <t>Mantenimiento equipo</t>
  </si>
  <si>
    <t>Monto de financiamiento</t>
  </si>
  <si>
    <t>Este monto se cubre con un crédito</t>
  </si>
  <si>
    <t xml:space="preserve">Costo de recursos humanos nuevos </t>
  </si>
  <si>
    <t>Tasa de interés anual</t>
  </si>
  <si>
    <t>Integrar la tasa actual de su institucion financiera</t>
  </si>
  <si>
    <t>Capacitación para nuevas actividades</t>
  </si>
  <si>
    <t>Monto de intereses anuales</t>
  </si>
  <si>
    <t>Publicidad para nuevas actividades</t>
  </si>
  <si>
    <t>Plazo del financiamiento en meses</t>
  </si>
  <si>
    <t>Integrar el plazo para el cual se solicita el financiamiento</t>
  </si>
  <si>
    <t>Materia prima para iniciar nuevas actividades</t>
  </si>
  <si>
    <t>Pago mensual financiamiento</t>
  </si>
  <si>
    <t xml:space="preserve">Este monto se paga de manera mensual e incluye reembolso y tasa de interés </t>
  </si>
  <si>
    <t>Costo operativo mensual nuevas actividades</t>
  </si>
  <si>
    <t>Ventas mensuales de las nuevas actividades</t>
  </si>
  <si>
    <t>Monto tomado de la celda F15</t>
  </si>
  <si>
    <t>Ganancia mensual después de gastos operativos</t>
  </si>
  <si>
    <t>Es lo que las nuevas actividades dejan de ganancia al mes, sin tomar en cuenta temporadas o estacionalidad</t>
  </si>
  <si>
    <t>El monto se toma de celda F25. queda en blanco si no se va a tomar financiamiento</t>
  </si>
  <si>
    <t>Ganacia mensual después de pagar el crédito</t>
  </si>
  <si>
    <t>Es lo que las nuevas actividades dejan de ganancia al mes, sin tomar en cuenta estaciones altas y bajas</t>
  </si>
  <si>
    <t>Retorno de la inversión inicial por mes</t>
  </si>
  <si>
    <t>Corresponde a una tasa de interés sobre el monto de la inversión inicial, es decir sobre el monto en celda C18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</si>
</sst>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69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69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44" fontId="9" fillId="3" borderId="4" xfId="2" applyFont="1" applyFill="1" applyBorder="1" applyProtection="1">
      <protection locked="0"/>
    </xf>
    <xf numFmtId="164" fontId="9" fillId="3" borderId="6" xfId="1" applyNumberFormat="1" applyFont="1" applyFill="1" applyBorder="1" applyAlignment="1" applyProtection="1">
      <alignment horizontal="right"/>
      <protection locked="0"/>
    </xf>
    <xf numFmtId="44" fontId="9" fillId="3" borderId="15" xfId="2" applyFont="1" applyFill="1" applyBorder="1" applyProtection="1">
      <protection locked="0"/>
    </xf>
    <xf numFmtId="9" fontId="9" fillId="3" borderId="15" xfId="3" applyFont="1" applyFill="1" applyBorder="1" applyProtection="1">
      <protection locked="0"/>
    </xf>
    <xf numFmtId="0" fontId="9" fillId="3" borderId="15" xfId="0" applyFont="1" applyFill="1" applyBorder="1" applyProtection="1">
      <protection locked="0"/>
    </xf>
    <xf numFmtId="44" fontId="9" fillId="3" borderId="8" xfId="2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44" fontId="9" fillId="3" borderId="13" xfId="2" applyFont="1" applyFill="1" applyBorder="1" applyProtection="1">
      <protection locked="0"/>
    </xf>
    <xf numFmtId="44" fontId="9" fillId="3" borderId="24" xfId="2" applyFont="1" applyFill="1" applyBorder="1" applyProtection="1"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Protection="1"/>
    <xf numFmtId="0" fontId="8" fillId="2" borderId="1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wrapText="1"/>
    </xf>
    <xf numFmtId="0" fontId="8" fillId="2" borderId="1" xfId="0" applyFont="1" applyFill="1" applyBorder="1" applyAlignment="1" applyProtection="1">
      <alignment vertical="center" wrapText="1"/>
    </xf>
    <xf numFmtId="0" fontId="9" fillId="0" borderId="3" xfId="0" applyFont="1" applyBorder="1" applyAlignment="1" applyProtection="1">
      <alignment wrapText="1"/>
    </xf>
    <xf numFmtId="44" fontId="9" fillId="3" borderId="4" xfId="2" applyFont="1" applyFill="1" applyBorder="1" applyProtection="1"/>
    <xf numFmtId="0" fontId="9" fillId="0" borderId="5" xfId="0" applyFont="1" applyBorder="1" applyAlignment="1" applyProtection="1">
      <alignment wrapText="1"/>
    </xf>
    <xf numFmtId="164" fontId="9" fillId="3" borderId="6" xfId="1" applyNumberFormat="1" applyFont="1" applyFill="1" applyBorder="1" applyAlignment="1" applyProtection="1">
      <alignment horizontal="right"/>
    </xf>
    <xf numFmtId="0" fontId="9" fillId="0" borderId="7" xfId="0" applyFont="1" applyBorder="1" applyAlignment="1" applyProtection="1">
      <alignment wrapText="1"/>
    </xf>
    <xf numFmtId="44" fontId="9" fillId="3" borderId="8" xfId="2" applyNumberFormat="1" applyFont="1" applyFill="1" applyBorder="1" applyAlignment="1" applyProtection="1">
      <alignment horizontal="right"/>
    </xf>
    <xf numFmtId="0" fontId="9" fillId="0" borderId="9" xfId="0" applyFont="1" applyBorder="1" applyAlignment="1" applyProtection="1">
      <alignment wrapText="1"/>
    </xf>
    <xf numFmtId="44" fontId="10" fillId="4" borderId="8" xfId="2" applyFont="1" applyFill="1" applyBorder="1" applyAlignment="1" applyProtection="1">
      <alignment horizontal="right"/>
    </xf>
    <xf numFmtId="44" fontId="10" fillId="4" borderId="8" xfId="2" applyFont="1" applyFill="1" applyBorder="1" applyProtection="1"/>
    <xf numFmtId="0" fontId="9" fillId="0" borderId="10" xfId="0" applyFont="1" applyBorder="1" applyAlignment="1" applyProtection="1">
      <alignment wrapText="1"/>
    </xf>
    <xf numFmtId="44" fontId="10" fillId="4" borderId="11" xfId="2" applyFont="1" applyFill="1" applyBorder="1" applyProtection="1"/>
    <xf numFmtId="0" fontId="11" fillId="0" borderId="0" xfId="0" applyFont="1" applyAlignment="1" applyProtection="1">
      <alignment wrapText="1"/>
    </xf>
    <xf numFmtId="0" fontId="11" fillId="0" borderId="0" xfId="0" applyFont="1" applyProtection="1"/>
    <xf numFmtId="0" fontId="9" fillId="0" borderId="0" xfId="0" applyFont="1" applyProtection="1"/>
    <xf numFmtId="0" fontId="10" fillId="0" borderId="12" xfId="0" applyFont="1" applyBorder="1" applyAlignment="1" applyProtection="1">
      <alignment wrapText="1"/>
    </xf>
    <xf numFmtId="44" fontId="10" fillId="4" borderId="13" xfId="2" applyFont="1" applyFill="1" applyBorder="1" applyProtection="1"/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wrapText="1"/>
    </xf>
    <xf numFmtId="44" fontId="10" fillId="0" borderId="22" xfId="2" applyFont="1" applyFill="1" applyBorder="1" applyProtection="1"/>
    <xf numFmtId="0" fontId="9" fillId="0" borderId="1" xfId="0" applyFont="1" applyBorder="1" applyAlignment="1" applyProtection="1">
      <alignment wrapText="1"/>
    </xf>
    <xf numFmtId="44" fontId="9" fillId="4" borderId="2" xfId="2" applyFont="1" applyFill="1" applyBorder="1" applyProtection="1"/>
    <xf numFmtId="0" fontId="10" fillId="0" borderId="21" xfId="0" applyFont="1" applyBorder="1" applyAlignment="1" applyProtection="1">
      <alignment wrapText="1"/>
    </xf>
    <xf numFmtId="44" fontId="10" fillId="0" borderId="23" xfId="2" applyFont="1" applyFill="1" applyBorder="1" applyProtection="1"/>
    <xf numFmtId="0" fontId="9" fillId="0" borderId="14" xfId="0" applyFont="1" applyBorder="1" applyAlignment="1" applyProtection="1">
      <alignment wrapText="1"/>
    </xf>
    <xf numFmtId="44" fontId="9" fillId="3" borderId="15" xfId="2" applyFont="1" applyFill="1" applyBorder="1" applyProtection="1"/>
    <xf numFmtId="44" fontId="9" fillId="3" borderId="24" xfId="2" applyFont="1" applyFill="1" applyBorder="1" applyProtection="1"/>
    <xf numFmtId="44" fontId="9" fillId="4" borderId="15" xfId="2" applyFont="1" applyFill="1" applyBorder="1" applyProtection="1"/>
    <xf numFmtId="9" fontId="9" fillId="3" borderId="15" xfId="3" applyFont="1" applyFill="1" applyBorder="1" applyProtection="1"/>
    <xf numFmtId="0" fontId="9" fillId="3" borderId="15" xfId="0" applyFont="1" applyFill="1" applyBorder="1" applyProtection="1"/>
    <xf numFmtId="0" fontId="9" fillId="0" borderId="12" xfId="0" applyFont="1" applyBorder="1" applyAlignment="1" applyProtection="1">
      <alignment wrapText="1"/>
    </xf>
    <xf numFmtId="44" fontId="9" fillId="3" borderId="13" xfId="2" applyFont="1" applyFill="1" applyBorder="1" applyProtection="1"/>
    <xf numFmtId="0" fontId="9" fillId="0" borderId="16" xfId="0" applyFont="1" applyBorder="1" applyAlignment="1" applyProtection="1">
      <alignment wrapText="1"/>
    </xf>
    <xf numFmtId="44" fontId="9" fillId="4" borderId="17" xfId="2" applyFont="1" applyFill="1" applyBorder="1" applyProtection="1"/>
    <xf numFmtId="0" fontId="9" fillId="0" borderId="0" xfId="0" applyFont="1" applyBorder="1" applyAlignment="1" applyProtection="1">
      <alignment wrapText="1"/>
    </xf>
    <xf numFmtId="44" fontId="9" fillId="0" borderId="0" xfId="2" applyFont="1" applyFill="1" applyBorder="1" applyProtection="1"/>
    <xf numFmtId="0" fontId="10" fillId="0" borderId="1" xfId="0" applyFont="1" applyBorder="1" applyAlignment="1" applyProtection="1">
      <alignment wrapText="1"/>
    </xf>
    <xf numFmtId="44" fontId="10" fillId="4" borderId="2" xfId="2" applyFont="1" applyFill="1" applyBorder="1" applyProtection="1"/>
    <xf numFmtId="0" fontId="9" fillId="0" borderId="18" xfId="0" applyFont="1" applyBorder="1" applyAlignment="1" applyProtection="1">
      <alignment wrapText="1"/>
    </xf>
    <xf numFmtId="44" fontId="10" fillId="4" borderId="19" xfId="2" applyFont="1" applyFill="1" applyBorder="1" applyProtection="1"/>
    <xf numFmtId="0" fontId="10" fillId="0" borderId="5" xfId="0" applyFont="1" applyBorder="1" applyAlignment="1" applyProtection="1">
      <alignment wrapText="1"/>
    </xf>
    <xf numFmtId="44" fontId="10" fillId="4" borderId="6" xfId="2" applyFont="1" applyFill="1" applyBorder="1" applyProtection="1"/>
    <xf numFmtId="44" fontId="9" fillId="4" borderId="6" xfId="2" applyFont="1" applyFill="1" applyBorder="1" applyProtection="1"/>
    <xf numFmtId="0" fontId="10" fillId="0" borderId="10" xfId="0" applyFont="1" applyBorder="1" applyAlignment="1" applyProtection="1">
      <alignment wrapText="1"/>
    </xf>
    <xf numFmtId="44" fontId="10" fillId="4" borderId="20" xfId="2" applyFont="1" applyFill="1" applyBorder="1" applyProtection="1"/>
    <xf numFmtId="0" fontId="10" fillId="0" borderId="25" xfId="0" applyFont="1" applyBorder="1" applyAlignment="1" applyProtection="1">
      <alignment wrapText="1"/>
    </xf>
    <xf numFmtId="44" fontId="10" fillId="0" borderId="25" xfId="2" applyFont="1" applyFill="1" applyBorder="1" applyProtection="1"/>
    <xf numFmtId="0" fontId="10" fillId="0" borderId="26" xfId="0" applyFont="1" applyBorder="1" applyAlignment="1" applyProtection="1">
      <alignment wrapText="1"/>
    </xf>
    <xf numFmtId="9" fontId="10" fillId="4" borderId="27" xfId="3" applyFont="1" applyFill="1" applyBorder="1" applyProtection="1"/>
    <xf numFmtId="0" fontId="2" fillId="0" borderId="0" xfId="0" applyFont="1" applyAlignment="1" applyProtection="1"/>
    <xf numFmtId="0" fontId="0" fillId="0" borderId="0" xfId="0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1234546</xdr:colOff>
      <xdr:row>0</xdr:row>
      <xdr:rowOff>76200</xdr:rowOff>
    </xdr:from>
    <xdr:to>
      <xdr:col>7</xdr:col>
      <xdr:colOff>2830820</xdr:colOff>
      <xdr:row>6</xdr:row>
      <xdr:rowOff>151310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FA4AC-A6CE-344D-BD7F-9E3EBD4A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7246" y="76200"/>
          <a:ext cx="5647574" cy="1370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1789112</xdr:colOff>
      <xdr:row>0</xdr:row>
      <xdr:rowOff>119622</xdr:rowOff>
    </xdr:from>
    <xdr:to>
      <xdr:col>7</xdr:col>
      <xdr:colOff>2753009</xdr:colOff>
      <xdr:row>6</xdr:row>
      <xdr:rowOff>46565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5FADB5-BC61-F443-9586-D6BB6CEFF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1812" y="119622"/>
          <a:ext cx="5015197" cy="1222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A094-15ED-B848-B1F2-B084C4DDB4A5}">
  <dimension ref="A1:H32"/>
  <sheetViews>
    <sheetView showGridLines="0" tabSelected="1" zoomScaleNormal="100" zoomScalePageLayoutView="62" workbookViewId="0">
      <selection activeCell="H21" sqref="H21"/>
    </sheetView>
  </sheetViews>
  <sheetFormatPr baseColWidth="10" defaultRowHeight="16" x14ac:dyDescent="0.2"/>
  <cols>
    <col min="1" max="1" width="5.5" customWidth="1"/>
    <col min="2" max="2" width="53.1640625" customWidth="1"/>
    <col min="3" max="3" width="25.5" customWidth="1"/>
    <col min="4" max="4" width="38.5" customWidth="1"/>
    <col min="6" max="6" width="34" customWidth="1"/>
    <col min="7" max="7" width="19.1640625" customWidth="1"/>
    <col min="8" max="8" width="38.5" customWidth="1"/>
  </cols>
  <sheetData>
    <row r="1" spans="2:8" ht="18" x14ac:dyDescent="0.2">
      <c r="B1" s="72" t="s">
        <v>0</v>
      </c>
      <c r="C1" s="72"/>
      <c r="D1" s="11"/>
      <c r="E1" s="11"/>
      <c r="F1" s="12"/>
      <c r="G1" s="13"/>
      <c r="H1" s="14"/>
    </row>
    <row r="2" spans="2:8" x14ac:dyDescent="0.2">
      <c r="B2" s="73"/>
      <c r="C2" s="73"/>
      <c r="D2" s="11"/>
      <c r="E2" s="11"/>
      <c r="F2" s="12"/>
      <c r="G2" s="13"/>
      <c r="H2" s="14"/>
    </row>
    <row r="3" spans="2:8" ht="18" x14ac:dyDescent="0.2">
      <c r="B3" s="74" t="s">
        <v>1</v>
      </c>
      <c r="C3" s="74"/>
      <c r="D3" s="11"/>
      <c r="E3" s="11"/>
      <c r="F3" s="12"/>
      <c r="G3" s="13"/>
      <c r="H3" s="14"/>
    </row>
    <row r="4" spans="2:8" ht="18" x14ac:dyDescent="0.2">
      <c r="B4" s="74" t="s">
        <v>2</v>
      </c>
      <c r="C4" s="74"/>
      <c r="D4" s="11"/>
      <c r="E4" s="11"/>
      <c r="F4" s="12"/>
      <c r="G4" s="13"/>
      <c r="H4" s="14"/>
    </row>
    <row r="5" spans="2:8" x14ac:dyDescent="0.2">
      <c r="B5" s="73"/>
      <c r="C5" s="73"/>
      <c r="D5" s="11"/>
      <c r="E5" s="11"/>
      <c r="F5" s="12"/>
      <c r="G5" s="13"/>
      <c r="H5" s="14"/>
    </row>
    <row r="6" spans="2:8" x14ac:dyDescent="0.2">
      <c r="B6" s="75" t="s">
        <v>3</v>
      </c>
      <c r="C6" s="75"/>
      <c r="D6" s="11"/>
      <c r="E6" s="11"/>
      <c r="F6" s="12"/>
      <c r="G6" s="13"/>
      <c r="H6" s="14"/>
    </row>
    <row r="7" spans="2:8" x14ac:dyDescent="0.2">
      <c r="B7" s="75" t="s">
        <v>4</v>
      </c>
      <c r="C7" s="75"/>
      <c r="D7" s="11"/>
      <c r="E7" s="11"/>
      <c r="F7" s="12"/>
      <c r="G7" s="13"/>
      <c r="H7" s="14"/>
    </row>
    <row r="8" spans="2:8" ht="17" thickBot="1" x14ac:dyDescent="0.25">
      <c r="B8" s="18"/>
      <c r="C8" s="18"/>
      <c r="D8" s="11"/>
      <c r="E8" s="11"/>
      <c r="F8" s="12"/>
      <c r="G8" s="13"/>
      <c r="H8" s="14"/>
    </row>
    <row r="9" spans="2:8" ht="17" thickBot="1" x14ac:dyDescent="0.25">
      <c r="B9" s="19" t="s">
        <v>5</v>
      </c>
      <c r="C9" s="20" t="s">
        <v>6</v>
      </c>
      <c r="D9" s="21" t="s">
        <v>7</v>
      </c>
      <c r="E9" s="21"/>
      <c r="F9" s="22" t="s">
        <v>5</v>
      </c>
      <c r="G9" s="20" t="s">
        <v>6</v>
      </c>
      <c r="H9" s="21"/>
    </row>
    <row r="10" spans="2:8" ht="40" customHeight="1" x14ac:dyDescent="0.2">
      <c r="B10" s="23" t="s">
        <v>8</v>
      </c>
      <c r="C10" s="1">
        <v>0</v>
      </c>
      <c r="D10" s="21" t="s">
        <v>9</v>
      </c>
      <c r="E10" s="21"/>
      <c r="F10" s="25" t="s">
        <v>10</v>
      </c>
      <c r="G10" s="2"/>
      <c r="H10" s="21" t="s">
        <v>11</v>
      </c>
    </row>
    <row r="11" spans="2:8" ht="40" customHeight="1" x14ac:dyDescent="0.2">
      <c r="B11" s="27" t="s">
        <v>12</v>
      </c>
      <c r="C11" s="1">
        <v>0</v>
      </c>
      <c r="D11" s="21" t="s">
        <v>13</v>
      </c>
      <c r="E11" s="21"/>
      <c r="F11" s="25" t="s">
        <v>14</v>
      </c>
      <c r="G11" s="6">
        <v>0</v>
      </c>
      <c r="H11" s="21" t="s">
        <v>15</v>
      </c>
    </row>
    <row r="12" spans="2:8" ht="40" customHeight="1" x14ac:dyDescent="0.2">
      <c r="B12" s="29" t="s">
        <v>16</v>
      </c>
      <c r="C12" s="1">
        <v>0</v>
      </c>
      <c r="D12" s="21" t="s">
        <v>17</v>
      </c>
      <c r="E12" s="21"/>
      <c r="F12" s="25" t="s">
        <v>18</v>
      </c>
      <c r="G12" s="30">
        <f>(C26*11)+C17</f>
        <v>0</v>
      </c>
      <c r="H12" s="21" t="s">
        <v>19</v>
      </c>
    </row>
    <row r="13" spans="2:8" ht="50" customHeight="1" x14ac:dyDescent="0.2">
      <c r="B13" s="29" t="s">
        <v>20</v>
      </c>
      <c r="C13" s="1">
        <v>0</v>
      </c>
      <c r="D13" s="21" t="s">
        <v>21</v>
      </c>
      <c r="E13" s="21"/>
      <c r="F13" s="25" t="s">
        <v>22</v>
      </c>
      <c r="G13" s="31">
        <f>G10*G11</f>
        <v>0</v>
      </c>
      <c r="H13" s="21" t="s">
        <v>23</v>
      </c>
    </row>
    <row r="14" spans="2:8" ht="50" customHeight="1" thickBot="1" x14ac:dyDescent="0.25">
      <c r="B14" s="29" t="s">
        <v>24</v>
      </c>
      <c r="C14" s="1">
        <v>0</v>
      </c>
      <c r="D14" s="21" t="s">
        <v>25</v>
      </c>
      <c r="E14" s="21"/>
      <c r="F14" s="32" t="s">
        <v>26</v>
      </c>
      <c r="G14" s="33">
        <f>G13/12</f>
        <v>0</v>
      </c>
      <c r="H14" s="21" t="s">
        <v>27</v>
      </c>
    </row>
    <row r="15" spans="2:8" ht="39" customHeight="1" x14ac:dyDescent="0.2">
      <c r="B15" s="29" t="s">
        <v>28</v>
      </c>
      <c r="C15" s="1">
        <v>0</v>
      </c>
      <c r="D15" s="21" t="s">
        <v>29</v>
      </c>
      <c r="E15" s="21"/>
      <c r="F15" s="34"/>
      <c r="G15" s="35"/>
      <c r="H15" s="36"/>
    </row>
    <row r="16" spans="2:8" ht="39" customHeight="1" thickBot="1" x14ac:dyDescent="0.25">
      <c r="B16" s="29" t="s">
        <v>30</v>
      </c>
      <c r="C16" s="1">
        <v>0</v>
      </c>
      <c r="D16" s="21" t="s">
        <v>29</v>
      </c>
      <c r="E16" s="21"/>
      <c r="F16" s="34"/>
      <c r="G16" s="35"/>
      <c r="H16" s="21"/>
    </row>
    <row r="17" spans="1:8" ht="39" customHeight="1" thickBot="1" x14ac:dyDescent="0.25">
      <c r="B17" s="37" t="s">
        <v>31</v>
      </c>
      <c r="C17" s="38">
        <f>SUM(C10:C16)</f>
        <v>0</v>
      </c>
      <c r="D17" s="21" t="s">
        <v>32</v>
      </c>
      <c r="E17" s="21"/>
      <c r="F17" s="39" t="s">
        <v>33</v>
      </c>
      <c r="G17" s="40" t="s">
        <v>6</v>
      </c>
      <c r="H17" s="21"/>
    </row>
    <row r="18" spans="1:8" ht="32" customHeight="1" thickBot="1" x14ac:dyDescent="0.25">
      <c r="A18" s="7"/>
      <c r="B18" s="41"/>
      <c r="C18" s="42"/>
      <c r="D18" s="21"/>
      <c r="E18" s="21"/>
      <c r="F18" s="43" t="s">
        <v>34</v>
      </c>
      <c r="G18" s="44">
        <f>C17</f>
        <v>0</v>
      </c>
      <c r="H18" s="21" t="s">
        <v>35</v>
      </c>
    </row>
    <row r="19" spans="1:8" ht="32" customHeight="1" thickBot="1" x14ac:dyDescent="0.25">
      <c r="B19" s="45" t="s">
        <v>36</v>
      </c>
      <c r="C19" s="46"/>
      <c r="D19" s="21"/>
      <c r="E19" s="21"/>
      <c r="F19" s="47" t="s">
        <v>37</v>
      </c>
      <c r="G19" s="3">
        <v>0</v>
      </c>
      <c r="H19" s="21" t="s">
        <v>38</v>
      </c>
    </row>
    <row r="20" spans="1:8" ht="32" customHeight="1" x14ac:dyDescent="0.2">
      <c r="B20" s="47" t="s">
        <v>39</v>
      </c>
      <c r="C20" s="9">
        <v>0</v>
      </c>
      <c r="D20" s="13"/>
      <c r="E20" s="21"/>
      <c r="F20" s="47" t="s">
        <v>40</v>
      </c>
      <c r="G20" s="50">
        <f>G18-G19</f>
        <v>0</v>
      </c>
      <c r="H20" s="21" t="s">
        <v>41</v>
      </c>
    </row>
    <row r="21" spans="1:8" ht="32" customHeight="1" x14ac:dyDescent="0.2">
      <c r="B21" s="27" t="s">
        <v>42</v>
      </c>
      <c r="C21" s="1">
        <v>0</v>
      </c>
      <c r="D21" s="21"/>
      <c r="E21" s="21"/>
      <c r="F21" s="47" t="s">
        <v>43</v>
      </c>
      <c r="G21" s="4"/>
      <c r="H21" s="21" t="s">
        <v>44</v>
      </c>
    </row>
    <row r="22" spans="1:8" ht="32" customHeight="1" x14ac:dyDescent="0.2">
      <c r="B22" s="29" t="s">
        <v>45</v>
      </c>
      <c r="C22" s="1">
        <v>0</v>
      </c>
      <c r="D22" s="21"/>
      <c r="E22" s="21"/>
      <c r="F22" s="47" t="s">
        <v>46</v>
      </c>
      <c r="G22" s="50">
        <f>(G18-G19)*G21</f>
        <v>0</v>
      </c>
      <c r="H22" s="21"/>
    </row>
    <row r="23" spans="1:8" ht="32" customHeight="1" x14ac:dyDescent="0.2">
      <c r="B23" s="29" t="s">
        <v>47</v>
      </c>
      <c r="C23" s="1">
        <v>0</v>
      </c>
      <c r="D23" s="21"/>
      <c r="E23" s="21"/>
      <c r="F23" s="47" t="s">
        <v>48</v>
      </c>
      <c r="G23" s="5"/>
      <c r="H23" s="21" t="s">
        <v>49</v>
      </c>
    </row>
    <row r="24" spans="1:8" ht="32" customHeight="1" thickBot="1" x14ac:dyDescent="0.25">
      <c r="B24" s="53" t="s">
        <v>50</v>
      </c>
      <c r="C24" s="8">
        <v>0</v>
      </c>
      <c r="D24" s="21"/>
      <c r="E24" s="21"/>
      <c r="F24" s="55" t="s">
        <v>51</v>
      </c>
      <c r="G24" s="56" t="e">
        <f>(G22*2+G20)/G23</f>
        <v>#DIV/0!</v>
      </c>
      <c r="H24" s="21" t="s">
        <v>52</v>
      </c>
    </row>
    <row r="25" spans="1:8" ht="25" customHeight="1" thickBot="1" x14ac:dyDescent="0.25">
      <c r="A25" s="7"/>
      <c r="B25" s="57"/>
      <c r="C25" s="58"/>
      <c r="D25" s="21"/>
      <c r="E25" s="21"/>
      <c r="F25" s="34"/>
      <c r="G25" s="35"/>
      <c r="H25" s="21"/>
    </row>
    <row r="26" spans="1:8" ht="50" customHeight="1" thickBot="1" x14ac:dyDescent="0.25">
      <c r="B26" s="59" t="s">
        <v>53</v>
      </c>
      <c r="C26" s="60">
        <f>SUM(C20:C24)</f>
        <v>0</v>
      </c>
      <c r="D26" s="21"/>
      <c r="E26" s="21"/>
      <c r="F26" s="21"/>
      <c r="G26" s="36"/>
      <c r="H26" s="21"/>
    </row>
    <row r="27" spans="1:8" ht="50" customHeight="1" x14ac:dyDescent="0.2">
      <c r="B27" s="61" t="s">
        <v>54</v>
      </c>
      <c r="C27" s="62">
        <f>G14</f>
        <v>0</v>
      </c>
      <c r="D27" s="21" t="s">
        <v>55</v>
      </c>
      <c r="E27" s="21"/>
      <c r="F27" s="21"/>
      <c r="G27" s="36"/>
      <c r="H27" s="21"/>
    </row>
    <row r="28" spans="1:8" ht="50" customHeight="1" x14ac:dyDescent="0.2">
      <c r="B28" s="63" t="s">
        <v>56</v>
      </c>
      <c r="C28" s="64">
        <f>C27-C26</f>
        <v>0</v>
      </c>
      <c r="D28" s="47" t="s">
        <v>57</v>
      </c>
      <c r="E28" s="21"/>
      <c r="F28" s="21"/>
      <c r="G28" s="36"/>
      <c r="H28" s="21"/>
    </row>
    <row r="29" spans="1:8" ht="50" customHeight="1" x14ac:dyDescent="0.2">
      <c r="B29" s="25" t="s">
        <v>51</v>
      </c>
      <c r="C29" s="65" t="e">
        <f>G24</f>
        <v>#DIV/0!</v>
      </c>
      <c r="D29" s="47" t="s">
        <v>58</v>
      </c>
      <c r="E29" s="21"/>
      <c r="F29" s="21"/>
      <c r="G29" s="36"/>
      <c r="H29" s="21"/>
    </row>
    <row r="30" spans="1:8" ht="50" customHeight="1" thickBot="1" x14ac:dyDescent="0.25">
      <c r="B30" s="66" t="s">
        <v>59</v>
      </c>
      <c r="C30" s="67" t="e">
        <f>C28-C29</f>
        <v>#DIV/0!</v>
      </c>
      <c r="D30" s="21" t="s">
        <v>60</v>
      </c>
      <c r="E30" s="21"/>
      <c r="F30" s="34"/>
      <c r="G30" s="35"/>
      <c r="H30" s="21"/>
    </row>
    <row r="31" spans="1:8" ht="18" customHeight="1" thickBot="1" x14ac:dyDescent="0.25">
      <c r="A31" s="7"/>
      <c r="B31" s="68"/>
      <c r="C31" s="69"/>
      <c r="D31" s="21"/>
      <c r="E31" s="21"/>
      <c r="F31" s="34"/>
      <c r="G31" s="35"/>
      <c r="H31" s="21"/>
    </row>
    <row r="32" spans="1:8" ht="50" customHeight="1" thickBot="1" x14ac:dyDescent="0.25">
      <c r="B32" s="70" t="s">
        <v>61</v>
      </c>
      <c r="C32" s="71" t="e">
        <f>C30/C17</f>
        <v>#DIV/0!</v>
      </c>
      <c r="D32" s="21" t="s">
        <v>62</v>
      </c>
      <c r="E32" s="21"/>
      <c r="F32" s="21"/>
      <c r="G32" s="36"/>
      <c r="H32" s="21"/>
    </row>
  </sheetData>
  <sheetProtection algorithmName="SHA-512" hashValue="G1kDw6k5Q2lqmUbsCorJ2ABJgJiMiLh2JyaBMkgBRUbAifUykyOt2I83LOmRiB2qiQJoRNO4npxk1CXtWNpb8Q==" saltValue="6SNEdzxvVOujw6vIxzMMag==" spinCount="100000" sheet="1" formatCells="0" formatColumns="0" formatRows="0" insertColumns="0" insertRows="0" deleteColumns="0" deleteRows="0" sort="0" autoFilter="0" pivotTables="0"/>
  <mergeCells count="5">
    <mergeCell ref="B1:C1"/>
    <mergeCell ref="B7:C7"/>
    <mergeCell ref="B6:C6"/>
    <mergeCell ref="B4:C4"/>
    <mergeCell ref="B3:C3"/>
  </mergeCells>
  <pageMargins left="0.7" right="0.7" top="0.75" bottom="0.75" header="0.3" footer="0.3"/>
  <pageSetup scale="48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F2A7-D505-EB4F-A886-53E0FE5A4B52}">
  <dimension ref="A1:H32"/>
  <sheetViews>
    <sheetView showGridLines="0" topLeftCell="A2" zoomScaleNormal="100" zoomScalePageLayoutView="59" workbookViewId="0">
      <selection activeCell="C21" sqref="C21"/>
    </sheetView>
  </sheetViews>
  <sheetFormatPr baseColWidth="10" defaultRowHeight="16" x14ac:dyDescent="0.2"/>
  <cols>
    <col min="1" max="1" width="5.5" customWidth="1"/>
    <col min="2" max="2" width="53.1640625" customWidth="1"/>
    <col min="3" max="3" width="25.5" customWidth="1"/>
    <col min="4" max="4" width="38.5" customWidth="1"/>
    <col min="6" max="6" width="34" customWidth="1"/>
    <col min="7" max="7" width="19.1640625" customWidth="1"/>
    <col min="8" max="8" width="38.5" customWidth="1"/>
  </cols>
  <sheetData>
    <row r="1" spans="2:8" ht="18" x14ac:dyDescent="0.2">
      <c r="B1" s="10" t="s">
        <v>0</v>
      </c>
      <c r="C1" s="10"/>
      <c r="D1" s="11"/>
      <c r="E1" s="11"/>
      <c r="F1" s="12"/>
      <c r="G1" s="13"/>
      <c r="H1" s="14"/>
    </row>
    <row r="2" spans="2:8" x14ac:dyDescent="0.2">
      <c r="B2" s="13"/>
      <c r="C2" s="13"/>
      <c r="D2" s="11"/>
      <c r="E2" s="11"/>
      <c r="F2" s="12"/>
      <c r="G2" s="13"/>
      <c r="H2" s="14"/>
    </row>
    <row r="3" spans="2:8" ht="18" x14ac:dyDescent="0.2">
      <c r="B3" s="15" t="s">
        <v>1</v>
      </c>
      <c r="C3" s="15"/>
      <c r="D3" s="11"/>
      <c r="E3" s="11"/>
      <c r="F3" s="12"/>
      <c r="G3" s="13"/>
      <c r="H3" s="14"/>
    </row>
    <row r="4" spans="2:8" ht="18" x14ac:dyDescent="0.2">
      <c r="B4" s="15" t="s">
        <v>2</v>
      </c>
      <c r="C4" s="15"/>
      <c r="D4" s="11"/>
      <c r="E4" s="11"/>
      <c r="F4" s="12"/>
      <c r="G4" s="13"/>
      <c r="H4" s="14"/>
    </row>
    <row r="5" spans="2:8" x14ac:dyDescent="0.2">
      <c r="B5" s="16"/>
      <c r="C5" s="16"/>
      <c r="D5" s="11"/>
      <c r="E5" s="11"/>
      <c r="F5" s="12"/>
      <c r="G5" s="13"/>
      <c r="H5" s="14"/>
    </row>
    <row r="6" spans="2:8" x14ac:dyDescent="0.2">
      <c r="B6" s="17" t="s">
        <v>3</v>
      </c>
      <c r="C6" s="17"/>
      <c r="D6" s="11"/>
      <c r="E6" s="11"/>
      <c r="F6" s="12"/>
      <c r="G6" s="13"/>
      <c r="H6" s="14"/>
    </row>
    <row r="7" spans="2:8" x14ac:dyDescent="0.2">
      <c r="B7" s="17" t="s">
        <v>4</v>
      </c>
      <c r="C7" s="17"/>
      <c r="D7" s="11"/>
      <c r="E7" s="11"/>
      <c r="F7" s="12"/>
      <c r="G7" s="13"/>
      <c r="H7" s="14"/>
    </row>
    <row r="8" spans="2:8" ht="17" thickBot="1" x14ac:dyDescent="0.25">
      <c r="B8" s="18"/>
      <c r="C8" s="18"/>
      <c r="D8" s="11"/>
      <c r="E8" s="11"/>
      <c r="F8" s="12"/>
      <c r="G8" s="13"/>
      <c r="H8" s="14"/>
    </row>
    <row r="9" spans="2:8" ht="17" thickBot="1" x14ac:dyDescent="0.25">
      <c r="B9" s="19" t="s">
        <v>5</v>
      </c>
      <c r="C9" s="20" t="s">
        <v>6</v>
      </c>
      <c r="D9" s="21" t="s">
        <v>7</v>
      </c>
      <c r="E9" s="21"/>
      <c r="F9" s="22" t="s">
        <v>5</v>
      </c>
      <c r="G9" s="20" t="s">
        <v>6</v>
      </c>
      <c r="H9" s="21"/>
    </row>
    <row r="10" spans="2:8" ht="40" customHeight="1" x14ac:dyDescent="0.2">
      <c r="B10" s="23" t="s">
        <v>8</v>
      </c>
      <c r="C10" s="24">
        <v>60000</v>
      </c>
      <c r="D10" s="21" t="s">
        <v>9</v>
      </c>
      <c r="E10" s="21"/>
      <c r="F10" s="25" t="s">
        <v>10</v>
      </c>
      <c r="G10" s="26">
        <v>3000</v>
      </c>
      <c r="H10" s="21" t="s">
        <v>11</v>
      </c>
    </row>
    <row r="11" spans="2:8" ht="40" customHeight="1" x14ac:dyDescent="0.2">
      <c r="B11" s="27" t="s">
        <v>12</v>
      </c>
      <c r="C11" s="24">
        <v>26000</v>
      </c>
      <c r="D11" s="21" t="s">
        <v>13</v>
      </c>
      <c r="E11" s="21"/>
      <c r="F11" s="25" t="s">
        <v>14</v>
      </c>
      <c r="G11" s="28">
        <v>190</v>
      </c>
      <c r="H11" s="21" t="s">
        <v>15</v>
      </c>
    </row>
    <row r="12" spans="2:8" ht="40" customHeight="1" x14ac:dyDescent="0.2">
      <c r="B12" s="29" t="s">
        <v>16</v>
      </c>
      <c r="C12" s="24">
        <v>3000</v>
      </c>
      <c r="D12" s="21" t="s">
        <v>17</v>
      </c>
      <c r="E12" s="21"/>
      <c r="F12" s="25" t="s">
        <v>18</v>
      </c>
      <c r="G12" s="30">
        <f>(C26*11)+C17</f>
        <v>480460</v>
      </c>
      <c r="H12" s="21" t="s">
        <v>19</v>
      </c>
    </row>
    <row r="13" spans="2:8" ht="50" customHeight="1" x14ac:dyDescent="0.2">
      <c r="B13" s="29" t="s">
        <v>20</v>
      </c>
      <c r="C13" s="24">
        <v>830</v>
      </c>
      <c r="D13" s="21" t="s">
        <v>21</v>
      </c>
      <c r="E13" s="21"/>
      <c r="F13" s="25" t="s">
        <v>22</v>
      </c>
      <c r="G13" s="31">
        <f>G10*G11</f>
        <v>570000</v>
      </c>
      <c r="H13" s="21" t="s">
        <v>23</v>
      </c>
    </row>
    <row r="14" spans="2:8" ht="50" customHeight="1" thickBot="1" x14ac:dyDescent="0.25">
      <c r="B14" s="29" t="s">
        <v>24</v>
      </c>
      <c r="C14" s="24">
        <v>7500</v>
      </c>
      <c r="D14" s="21" t="s">
        <v>25</v>
      </c>
      <c r="E14" s="21"/>
      <c r="F14" s="32" t="s">
        <v>26</v>
      </c>
      <c r="G14" s="33">
        <f>G13/12</f>
        <v>47500</v>
      </c>
      <c r="H14" s="21" t="s">
        <v>27</v>
      </c>
    </row>
    <row r="15" spans="2:8" ht="39" customHeight="1" x14ac:dyDescent="0.2">
      <c r="B15" s="29" t="s">
        <v>28</v>
      </c>
      <c r="C15" s="24">
        <v>0</v>
      </c>
      <c r="D15" s="21" t="s">
        <v>29</v>
      </c>
      <c r="E15" s="21"/>
      <c r="F15" s="34"/>
      <c r="G15" s="35"/>
      <c r="H15" s="36"/>
    </row>
    <row r="16" spans="2:8" ht="39" customHeight="1" thickBot="1" x14ac:dyDescent="0.25">
      <c r="B16" s="29" t="s">
        <v>30</v>
      </c>
      <c r="C16" s="24">
        <v>0</v>
      </c>
      <c r="D16" s="21" t="s">
        <v>29</v>
      </c>
      <c r="E16" s="21"/>
      <c r="F16" s="34"/>
      <c r="G16" s="35"/>
      <c r="H16" s="21"/>
    </row>
    <row r="17" spans="1:8" ht="39" customHeight="1" thickBot="1" x14ac:dyDescent="0.25">
      <c r="B17" s="37" t="s">
        <v>31</v>
      </c>
      <c r="C17" s="38">
        <f>SUM(C10:C16)</f>
        <v>97330</v>
      </c>
      <c r="D17" s="21" t="s">
        <v>32</v>
      </c>
      <c r="E17" s="21"/>
      <c r="F17" s="39" t="s">
        <v>33</v>
      </c>
      <c r="G17" s="40" t="s">
        <v>6</v>
      </c>
      <c r="H17" s="21"/>
    </row>
    <row r="18" spans="1:8" ht="32" customHeight="1" thickBot="1" x14ac:dyDescent="0.25">
      <c r="A18" s="7"/>
      <c r="B18" s="41"/>
      <c r="C18" s="42"/>
      <c r="D18" s="21"/>
      <c r="E18" s="21"/>
      <c r="F18" s="43" t="s">
        <v>34</v>
      </c>
      <c r="G18" s="44">
        <f>C17</f>
        <v>97330</v>
      </c>
      <c r="H18" s="21" t="s">
        <v>35</v>
      </c>
    </row>
    <row r="19" spans="1:8" ht="32" customHeight="1" thickBot="1" x14ac:dyDescent="0.25">
      <c r="B19" s="45" t="s">
        <v>36</v>
      </c>
      <c r="C19" s="46"/>
      <c r="D19" s="21"/>
      <c r="E19" s="21"/>
      <c r="F19" s="47" t="s">
        <v>37</v>
      </c>
      <c r="G19" s="48">
        <v>0</v>
      </c>
      <c r="H19" s="21" t="s">
        <v>38</v>
      </c>
    </row>
    <row r="20" spans="1:8" ht="32" customHeight="1" x14ac:dyDescent="0.2">
      <c r="B20" s="47" t="s">
        <v>39</v>
      </c>
      <c r="C20" s="49">
        <v>500</v>
      </c>
      <c r="D20" s="13"/>
      <c r="E20" s="21"/>
      <c r="F20" s="47" t="s">
        <v>40</v>
      </c>
      <c r="G20" s="50">
        <f>G18-G19</f>
        <v>97330</v>
      </c>
      <c r="H20" s="21" t="s">
        <v>41</v>
      </c>
    </row>
    <row r="21" spans="1:8" ht="32" customHeight="1" x14ac:dyDescent="0.2">
      <c r="B21" s="27" t="s">
        <v>42</v>
      </c>
      <c r="C21" s="24">
        <v>26000</v>
      </c>
      <c r="D21" s="21"/>
      <c r="E21" s="21"/>
      <c r="F21" s="47" t="s">
        <v>43</v>
      </c>
      <c r="G21" s="51">
        <v>0.65</v>
      </c>
      <c r="H21" s="21" t="s">
        <v>44</v>
      </c>
    </row>
    <row r="22" spans="1:8" ht="32" customHeight="1" x14ac:dyDescent="0.2">
      <c r="B22" s="29" t="s">
        <v>45</v>
      </c>
      <c r="C22" s="24">
        <v>0</v>
      </c>
      <c r="D22" s="21"/>
      <c r="E22" s="21"/>
      <c r="F22" s="47" t="s">
        <v>46</v>
      </c>
      <c r="G22" s="50">
        <f>(G18-G19)*G21</f>
        <v>63264.5</v>
      </c>
      <c r="H22" s="21"/>
    </row>
    <row r="23" spans="1:8" ht="32" customHeight="1" x14ac:dyDescent="0.2">
      <c r="B23" s="29" t="s">
        <v>47</v>
      </c>
      <c r="C23" s="24">
        <v>830</v>
      </c>
      <c r="D23" s="21"/>
      <c r="E23" s="21"/>
      <c r="F23" s="47" t="s">
        <v>48</v>
      </c>
      <c r="G23" s="52">
        <v>24</v>
      </c>
      <c r="H23" s="21" t="s">
        <v>49</v>
      </c>
    </row>
    <row r="24" spans="1:8" ht="32" customHeight="1" thickBot="1" x14ac:dyDescent="0.25">
      <c r="B24" s="53" t="s">
        <v>50</v>
      </c>
      <c r="C24" s="54">
        <v>7500</v>
      </c>
      <c r="D24" s="21"/>
      <c r="E24" s="21"/>
      <c r="F24" s="55" t="s">
        <v>51</v>
      </c>
      <c r="G24" s="56">
        <f>(G22*2+G20)/G23</f>
        <v>9327.4583333333339</v>
      </c>
      <c r="H24" s="21" t="s">
        <v>52</v>
      </c>
    </row>
    <row r="25" spans="1:8" ht="25" customHeight="1" thickBot="1" x14ac:dyDescent="0.25">
      <c r="A25" s="7"/>
      <c r="B25" s="57"/>
      <c r="C25" s="58"/>
      <c r="D25" s="21"/>
      <c r="E25" s="21"/>
      <c r="F25" s="34"/>
      <c r="G25" s="35"/>
      <c r="H25" s="21"/>
    </row>
    <row r="26" spans="1:8" ht="50" customHeight="1" thickBot="1" x14ac:dyDescent="0.25">
      <c r="B26" s="59" t="s">
        <v>53</v>
      </c>
      <c r="C26" s="60">
        <f>SUM(C20:C24)</f>
        <v>34830</v>
      </c>
      <c r="D26" s="21"/>
      <c r="E26" s="21"/>
      <c r="F26" s="21"/>
      <c r="G26" s="36"/>
      <c r="H26" s="21"/>
    </row>
    <row r="27" spans="1:8" ht="50" customHeight="1" x14ac:dyDescent="0.2">
      <c r="B27" s="61" t="s">
        <v>54</v>
      </c>
      <c r="C27" s="62">
        <f>G14</f>
        <v>47500</v>
      </c>
      <c r="D27" s="21" t="s">
        <v>55</v>
      </c>
      <c r="E27" s="21"/>
      <c r="F27" s="21"/>
      <c r="G27" s="36"/>
      <c r="H27" s="21"/>
    </row>
    <row r="28" spans="1:8" ht="50" customHeight="1" x14ac:dyDescent="0.2">
      <c r="B28" s="63" t="s">
        <v>56</v>
      </c>
      <c r="C28" s="64">
        <f>C27-C26</f>
        <v>12670</v>
      </c>
      <c r="D28" s="47" t="s">
        <v>57</v>
      </c>
      <c r="E28" s="21"/>
      <c r="F28" s="21"/>
      <c r="G28" s="36"/>
      <c r="H28" s="21"/>
    </row>
    <row r="29" spans="1:8" ht="50" customHeight="1" x14ac:dyDescent="0.2">
      <c r="B29" s="25" t="s">
        <v>51</v>
      </c>
      <c r="C29" s="65">
        <f>G24</f>
        <v>9327.4583333333339</v>
      </c>
      <c r="D29" s="47" t="s">
        <v>58</v>
      </c>
      <c r="E29" s="21"/>
      <c r="F29" s="21"/>
      <c r="G29" s="36"/>
      <c r="H29" s="21"/>
    </row>
    <row r="30" spans="1:8" ht="50" customHeight="1" thickBot="1" x14ac:dyDescent="0.25">
      <c r="B30" s="66" t="s">
        <v>59</v>
      </c>
      <c r="C30" s="67">
        <f>C28-C29</f>
        <v>3342.5416666666661</v>
      </c>
      <c r="D30" s="21" t="s">
        <v>60</v>
      </c>
      <c r="E30" s="21"/>
      <c r="F30" s="34"/>
      <c r="G30" s="35"/>
      <c r="H30" s="21"/>
    </row>
    <row r="31" spans="1:8" ht="18" customHeight="1" thickBot="1" x14ac:dyDescent="0.25">
      <c r="A31" s="7"/>
      <c r="B31" s="68"/>
      <c r="C31" s="69"/>
      <c r="D31" s="21"/>
      <c r="E31" s="21"/>
      <c r="F31" s="34"/>
      <c r="G31" s="35"/>
      <c r="H31" s="21"/>
    </row>
    <row r="32" spans="1:8" ht="50" customHeight="1" thickBot="1" x14ac:dyDescent="0.25">
      <c r="B32" s="70" t="s">
        <v>61</v>
      </c>
      <c r="C32" s="71">
        <f>C30/C17</f>
        <v>3.4342357614986808E-2</v>
      </c>
      <c r="D32" s="21" t="s">
        <v>62</v>
      </c>
      <c r="E32" s="21"/>
      <c r="F32" s="21"/>
      <c r="G32" s="36"/>
      <c r="H32" s="21"/>
    </row>
  </sheetData>
  <sheetProtection algorithmName="SHA-512" hashValue="0pTRGeAvSUmMCy+MCWdV6xdJmT2g8Ki2sgJSrgbbLVinKH7Qrvy2wRmu+yJX9DhCb3SdmnTEmeWYkvJH8hLSjg==" saltValue="gTqa0KSBGEw569f7O8Btbg==" spinCount="100000" sheet="1" scenarios="1" formatCells="0" formatColumns="0" formatRows="0" insertColumns="0" insertRows="0" deleteColumns="0" deleteRows="0" sort="0" autoFilter="0"/>
  <mergeCells count="5">
    <mergeCell ref="B1:C1"/>
    <mergeCell ref="B3:C3"/>
    <mergeCell ref="B4:C4"/>
    <mergeCell ref="B6:C6"/>
    <mergeCell ref="B7:C7"/>
  </mergeCells>
  <pageMargins left="0.7" right="0.7" top="0.75" bottom="0.75" header="0.3" footer="0.3"/>
  <pageSetup scale="48" fitToWidth="0" fitToHeight="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Herramienta</vt:lpstr>
      <vt:lpstr>Ejemplo textiles Rafa</vt:lpstr>
      <vt:lpstr>'Ejemplo textiles Rafa'!Área_de_impresión</vt:lpstr>
      <vt:lpstr>Herramienta!Área_de_impresión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2021-09-18T14:55:34Z</dcterms:created>
  <dcterms:modified xsi:type="dcterms:W3CDTF">2021-09-18T15:21:20Z</dcterms:modified>
</cp:coreProperties>
</file>